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POCグループ\"/>
    </mc:Choice>
  </mc:AlternateContent>
  <bookViews>
    <workbookView xWindow="480" yWindow="105" windowWidth="18315" windowHeight="8055" activeTab="1"/>
  </bookViews>
  <sheets>
    <sheet name="b101" sheetId="2" r:id="rId1"/>
    <sheet name="h232" sheetId="4" r:id="rId2"/>
    <sheet name="コアグチェックXS" sheetId="3" r:id="rId3"/>
    <sheet name="コアグチェックProII" sheetId="1" r:id="rId4"/>
  </sheets>
  <calcPr calcId="162913"/>
</workbook>
</file>

<file path=xl/calcChain.xml><?xml version="1.0" encoding="utf-8"?>
<calcChain xmlns="http://schemas.openxmlformats.org/spreadsheetml/2006/main">
  <c r="C36" i="2" l="1"/>
  <c r="C29" i="1" l="1"/>
  <c r="C29" i="3"/>
  <c r="I29" i="4"/>
  <c r="G29" i="4"/>
  <c r="E29" i="4"/>
  <c r="C29" i="4"/>
  <c r="C30" i="2"/>
  <c r="I29" i="2"/>
  <c r="G29" i="2"/>
  <c r="E29" i="2"/>
  <c r="C29" i="2"/>
  <c r="C22" i="4" l="1"/>
  <c r="C17" i="4"/>
  <c r="I17" i="4"/>
  <c r="C17" i="2" l="1"/>
  <c r="C22" i="2"/>
  <c r="C24" i="2" l="1"/>
  <c r="I22" i="4"/>
  <c r="I24" i="4" s="1"/>
  <c r="I30" i="4" s="1"/>
  <c r="G22" i="4"/>
  <c r="E22" i="4"/>
  <c r="G17" i="4"/>
  <c r="G24" i="4" s="1"/>
  <c r="G30" i="4" s="1"/>
  <c r="E17" i="4"/>
  <c r="E24" i="4" s="1"/>
  <c r="E30" i="4" s="1"/>
  <c r="C22" i="3"/>
  <c r="C17" i="3"/>
  <c r="I22" i="2"/>
  <c r="E22" i="2"/>
  <c r="G20" i="2"/>
  <c r="G22" i="2" s="1"/>
  <c r="I17" i="2"/>
  <c r="G17" i="2"/>
  <c r="E17" i="2"/>
  <c r="I24" i="2" l="1"/>
  <c r="I30" i="2" s="1"/>
  <c r="C24" i="3"/>
  <c r="C30" i="3" s="1"/>
  <c r="C32" i="3" s="1"/>
  <c r="C36" i="3" s="1"/>
  <c r="E24" i="2"/>
  <c r="E30" i="2" s="1"/>
  <c r="G24" i="2"/>
  <c r="G30" i="2" s="1"/>
  <c r="C24" i="4"/>
  <c r="C30" i="4" s="1"/>
  <c r="C17" i="1"/>
  <c r="C32" i="4" l="1"/>
  <c r="C36" i="4" s="1"/>
  <c r="C32" i="2"/>
  <c r="C22" i="1"/>
  <c r="C24" i="1" l="1"/>
  <c r="C30" i="1" s="1"/>
  <c r="C32" i="1" l="1"/>
  <c r="C36" i="1" s="1"/>
</calcChain>
</file>

<file path=xl/sharedStrings.xml><?xml version="1.0" encoding="utf-8"?>
<sst xmlns="http://schemas.openxmlformats.org/spreadsheetml/2006/main" count="160" uniqueCount="52">
  <si>
    <t>判断料</t>
    <rPh sb="0" eb="2">
      <t>ハンダン</t>
    </rPh>
    <rPh sb="2" eb="3">
      <t>リョウ</t>
    </rPh>
    <phoneticPr fontId="2"/>
  </si>
  <si>
    <t>採血料</t>
    <rPh sb="0" eb="2">
      <t>サイケツ</t>
    </rPh>
    <rPh sb="2" eb="3">
      <t>リョウ</t>
    </rPh>
    <phoneticPr fontId="2"/>
  </si>
  <si>
    <t>1ヶ月あたりの収益</t>
    <rPh sb="2" eb="3">
      <t>ゲツ</t>
    </rPh>
    <rPh sb="7" eb="9">
      <t>シュウエキ</t>
    </rPh>
    <phoneticPr fontId="2"/>
  </si>
  <si>
    <t>機器購入費用</t>
    <rPh sb="0" eb="2">
      <t>キキ</t>
    </rPh>
    <rPh sb="2" eb="4">
      <t>コウニュウ</t>
    </rPh>
    <rPh sb="4" eb="6">
      <t>ヒヨウ</t>
    </rPh>
    <phoneticPr fontId="2"/>
  </si>
  <si>
    <t>1ヶ月あたりの収益合計</t>
    <rPh sb="2" eb="3">
      <t>ゲツ</t>
    </rPh>
    <rPh sb="7" eb="9">
      <t>シュウエキ</t>
    </rPh>
    <rPh sb="9" eb="11">
      <t>ゴウケイ</t>
    </rPh>
    <phoneticPr fontId="2"/>
  </si>
  <si>
    <t>様</t>
    <rPh sb="0" eb="1">
      <t>サマ</t>
    </rPh>
    <phoneticPr fontId="2"/>
  </si>
  <si>
    <t>ヶ月</t>
    <rPh sb="1" eb="2">
      <t>ゲツ</t>
    </rPh>
    <phoneticPr fontId="2"/>
  </si>
  <si>
    <t>試薬購入単価</t>
    <rPh sb="0" eb="2">
      <t>シヤク</t>
    </rPh>
    <rPh sb="2" eb="4">
      <t>コウニュウ</t>
    </rPh>
    <rPh sb="4" eb="6">
      <t>タンカ</t>
    </rPh>
    <phoneticPr fontId="2"/>
  </si>
  <si>
    <t>消耗品単価（採血管、針など）</t>
    <rPh sb="0" eb="2">
      <t>ショウモウ</t>
    </rPh>
    <rPh sb="2" eb="3">
      <t>ヒン</t>
    </rPh>
    <rPh sb="3" eb="5">
      <t>タンカ</t>
    </rPh>
    <rPh sb="6" eb="9">
      <t>サイケツカン</t>
    </rPh>
    <rPh sb="10" eb="11">
      <t>ハリ</t>
    </rPh>
    <phoneticPr fontId="2"/>
  </si>
  <si>
    <t>※赤枠のデフォルト値を、ご施設に合わせてご変更ください</t>
    <rPh sb="1" eb="2">
      <t>アカ</t>
    </rPh>
    <rPh sb="2" eb="3">
      <t>ワク</t>
    </rPh>
    <rPh sb="9" eb="10">
      <t>チ</t>
    </rPh>
    <rPh sb="13" eb="15">
      <t>シセツ</t>
    </rPh>
    <rPh sb="16" eb="17">
      <t>ア</t>
    </rPh>
    <rPh sb="21" eb="23">
      <t>ヘンコウ</t>
    </rPh>
    <phoneticPr fontId="2"/>
  </si>
  <si>
    <t>測定回数/日</t>
    <rPh sb="0" eb="2">
      <t>ソクテイ</t>
    </rPh>
    <rPh sb="2" eb="4">
      <t>カイスウ</t>
    </rPh>
    <rPh sb="5" eb="6">
      <t>ニチ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</si>
  <si>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</si>
  <si>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</si>
  <si>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</si>
  <si>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</si>
  <si>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機器購入費用回収　所要月数</t>
    <rPh sb="0" eb="2">
      <t>キキ</t>
    </rPh>
    <rPh sb="2" eb="4">
      <t>コウニュウ</t>
    </rPh>
    <rPh sb="4" eb="6">
      <t>ヒヨウ</t>
    </rPh>
    <rPh sb="6" eb="8">
      <t>カイシュウ</t>
    </rPh>
    <rPh sb="9" eb="11">
      <t>ショヨウ</t>
    </rPh>
    <rPh sb="11" eb="12">
      <t>ツキ</t>
    </rPh>
    <rPh sb="12" eb="13">
      <t>スウ</t>
    </rPh>
    <phoneticPr fontId="2"/>
  </si>
  <si>
    <t>プロトロンビン時間</t>
    <rPh sb="7" eb="9">
      <t>ジカン</t>
    </rPh>
    <phoneticPr fontId="2"/>
  </si>
  <si>
    <t>コアグチェック ProII コストシミュレーションシート</t>
    <phoneticPr fontId="2"/>
  </si>
  <si>
    <t>cobas b 101 プラス コストシミュレーションシート</t>
    <phoneticPr fontId="2"/>
  </si>
  <si>
    <t>HbA1cのみ</t>
    <phoneticPr fontId="2"/>
  </si>
  <si>
    <t>脂質のみ</t>
    <rPh sb="0" eb="2">
      <t>シシツ</t>
    </rPh>
    <phoneticPr fontId="2"/>
  </si>
  <si>
    <t>HbA1c+脂質</t>
    <rPh sb="6" eb="8">
      <t>シシツ</t>
    </rPh>
    <phoneticPr fontId="2"/>
  </si>
  <si>
    <t>CRPのみ</t>
    <phoneticPr fontId="2"/>
  </si>
  <si>
    <t>コアグチェック XS コストシミュレーションシート</t>
    <phoneticPr fontId="2"/>
  </si>
  <si>
    <t>cobas h 232 プラス コストシミュレーションシート</t>
    <phoneticPr fontId="2"/>
  </si>
  <si>
    <t>トロポニンT</t>
    <phoneticPr fontId="2"/>
  </si>
  <si>
    <t>NT-proBNP</t>
    <phoneticPr fontId="2"/>
  </si>
  <si>
    <t>Dダイマー</t>
    <phoneticPr fontId="2"/>
  </si>
  <si>
    <t>CK-MB</t>
    <phoneticPr fontId="2"/>
  </si>
  <si>
    <t>-</t>
    <phoneticPr fontId="2"/>
  </si>
  <si>
    <t>差益/検体</t>
    <rPh sb="0" eb="2">
      <t>サエキ</t>
    </rPh>
    <rPh sb="3" eb="5">
      <t>ケンタイ</t>
    </rPh>
    <phoneticPr fontId="2"/>
  </si>
  <si>
    <t>稼働日数/月</t>
    <rPh sb="0" eb="3">
      <t>カドウビ</t>
    </rPh>
    <rPh sb="3" eb="4">
      <t>スウ</t>
    </rPh>
    <rPh sb="5" eb="6">
      <t>ツキ</t>
    </rPh>
    <phoneticPr fontId="2"/>
  </si>
  <si>
    <t>検査実施料</t>
    <rPh sb="0" eb="2">
      <t>ケンサ</t>
    </rPh>
    <rPh sb="2" eb="4">
      <t>ジッシ</t>
    </rPh>
    <rPh sb="4" eb="5">
      <t>リョウ</t>
    </rPh>
    <phoneticPr fontId="2"/>
  </si>
  <si>
    <t>*</t>
    <phoneticPr fontId="2"/>
  </si>
  <si>
    <t>**</t>
    <phoneticPr fontId="2"/>
  </si>
  <si>
    <t>***</t>
    <phoneticPr fontId="2"/>
  </si>
  <si>
    <t>*+**</t>
    <phoneticPr fontId="2"/>
  </si>
  <si>
    <t>*血液学的検査判断料 **生化学的検査（Ⅰ）判断料　（月１回）</t>
    <rPh sb="27" eb="28">
      <t>ツキ</t>
    </rPh>
    <rPh sb="29" eb="30">
      <t>カイ</t>
    </rPh>
    <phoneticPr fontId="2"/>
  </si>
  <si>
    <t>*生化学的検査（Ⅰ）判断料 **生化学的検査（Ⅱ）判断料 ***血液学的検査判断料　（月一回）</t>
    <rPh sb="43" eb="44">
      <t>ツキ</t>
    </rPh>
    <rPh sb="44" eb="46">
      <t>イッカイ</t>
    </rPh>
    <phoneticPr fontId="2"/>
  </si>
  <si>
    <t>血液学的検査判断料　（月一回）</t>
    <rPh sb="11" eb="12">
      <t>ツキ</t>
    </rPh>
    <rPh sb="12" eb="14">
      <t>イッカイ</t>
    </rPh>
    <phoneticPr fontId="2"/>
  </si>
  <si>
    <t>外来迅速検体検査加算</t>
    <rPh sb="0" eb="2">
      <t>ガイライ</t>
    </rPh>
    <rPh sb="2" eb="4">
      <t>ジンソク</t>
    </rPh>
    <rPh sb="4" eb="6">
      <t>ケンタイ</t>
    </rPh>
    <rPh sb="6" eb="8">
      <t>ケンサ</t>
    </rPh>
    <rPh sb="8" eb="10">
      <t>カサン</t>
    </rPh>
    <phoneticPr fontId="2"/>
  </si>
  <si>
    <t>1項目100円（10点）　5項目を限度</t>
    <rPh sb="6" eb="7">
      <t>エン</t>
    </rPh>
    <rPh sb="14" eb="16">
      <t>コウモク</t>
    </rPh>
    <rPh sb="17" eb="19">
      <t>ゲンド</t>
    </rPh>
    <phoneticPr fontId="2"/>
  </si>
  <si>
    <t>デフォルト値は希望販売価格</t>
    <rPh sb="5" eb="6">
      <t>チ</t>
    </rPh>
    <rPh sb="7" eb="9">
      <t>キボウ</t>
    </rPh>
    <rPh sb="9" eb="11">
      <t>ハンバイ</t>
    </rPh>
    <rPh sb="11" eb="13">
      <t>カカク</t>
    </rPh>
    <phoneticPr fontId="2"/>
  </si>
  <si>
    <t>【備考】</t>
    <rPh sb="1" eb="3">
      <t>ビコウ</t>
    </rPh>
    <phoneticPr fontId="2"/>
  </si>
  <si>
    <t>【注意事項】</t>
    <rPh sb="1" eb="3">
      <t>チュウイ</t>
    </rPh>
    <rPh sb="3" eb="5">
      <t>ジコウ</t>
    </rPh>
    <phoneticPr fontId="2"/>
  </si>
  <si>
    <t>・本シミュレーションにおいては、人件費、電気代、再検査費用等は考慮しておりません。</t>
    <rPh sb="1" eb="2">
      <t>ホン</t>
    </rPh>
    <rPh sb="16" eb="19">
      <t>ジンケンヒ</t>
    </rPh>
    <rPh sb="20" eb="23">
      <t>デンキダイ</t>
    </rPh>
    <rPh sb="24" eb="27">
      <t>サイケンサ</t>
    </rPh>
    <rPh sb="27" eb="29">
      <t>ヒヨウ</t>
    </rPh>
    <rPh sb="29" eb="30">
      <t>トウ</t>
    </rPh>
    <rPh sb="31" eb="33">
      <t>コウリョ</t>
    </rPh>
    <phoneticPr fontId="2"/>
  </si>
  <si>
    <t>・本シミュレーションはご施設の検査検体数をもとに、検査機器・試薬購入費用の採算性を参考として計算するものであり、お見積りとは異なります。</t>
    <rPh sb="1" eb="2">
      <t>ホン</t>
    </rPh>
    <rPh sb="12" eb="14">
      <t>シセツ</t>
    </rPh>
    <rPh sb="15" eb="17">
      <t>ケンサ</t>
    </rPh>
    <rPh sb="17" eb="19">
      <t>ケンタイ</t>
    </rPh>
    <rPh sb="19" eb="20">
      <t>スウ</t>
    </rPh>
    <rPh sb="25" eb="27">
      <t>ケンサ</t>
    </rPh>
    <rPh sb="27" eb="29">
      <t>キキ</t>
    </rPh>
    <rPh sb="30" eb="32">
      <t>シヤク</t>
    </rPh>
    <rPh sb="32" eb="34">
      <t>コウニュウ</t>
    </rPh>
    <rPh sb="34" eb="36">
      <t>ヒヨウ</t>
    </rPh>
    <rPh sb="37" eb="40">
      <t>サイサンセイ</t>
    </rPh>
    <rPh sb="41" eb="43">
      <t>サンコウ</t>
    </rPh>
    <rPh sb="46" eb="48">
      <t>ケイサン</t>
    </rPh>
    <rPh sb="57" eb="59">
      <t>ミツモ</t>
    </rPh>
    <rPh sb="62" eb="63">
      <t>コト</t>
    </rPh>
    <phoneticPr fontId="2"/>
  </si>
  <si>
    <r>
      <t>判断料は同一の患者さんについて、各月一回しか算定できません　（</t>
    </r>
    <r>
      <rPr>
        <b/>
        <sz val="11"/>
        <color theme="1"/>
        <rFont val="ＭＳ Ｐゴシック"/>
        <family val="3"/>
        <charset val="128"/>
        <scheme val="minor"/>
      </rPr>
      <t>トロポニンTとCK-MBの両方を試算する場合は、いずれかの判断料を\0としてください</t>
    </r>
    <r>
      <rPr>
        <sz val="11"/>
        <color theme="1"/>
        <rFont val="ＭＳ Ｐゴシック"/>
        <family val="2"/>
        <charset val="128"/>
        <scheme val="minor"/>
      </rPr>
      <t>）</t>
    </r>
    <rPh sb="4" eb="6">
      <t>ドウイツ</t>
    </rPh>
    <rPh sb="7" eb="9">
      <t>カンジャ</t>
    </rPh>
    <rPh sb="16" eb="17">
      <t>カク</t>
    </rPh>
    <rPh sb="17" eb="18">
      <t>ツキ</t>
    </rPh>
    <rPh sb="18" eb="20">
      <t>イッカイ</t>
    </rPh>
    <rPh sb="44" eb="46">
      <t>リョウホウ</t>
    </rPh>
    <rPh sb="47" eb="49">
      <t>シサン</t>
    </rPh>
    <rPh sb="51" eb="53">
      <t>バアイ</t>
    </rPh>
    <rPh sb="60" eb="62">
      <t>ハンダン</t>
    </rPh>
    <rPh sb="62" eb="63">
      <t>リョウ</t>
    </rPh>
    <phoneticPr fontId="2"/>
  </si>
  <si>
    <t>月間測定回数</t>
    <rPh sb="0" eb="2">
      <t>ゲッカン</t>
    </rPh>
    <rPh sb="2" eb="4">
      <t>ソクテイ</t>
    </rPh>
    <rPh sb="4" eb="6">
      <t>カイスウ</t>
    </rPh>
    <phoneticPr fontId="2"/>
  </si>
  <si>
    <t>・保険点数は、2024年6月改定時のものです。</t>
    <rPh sb="1" eb="3">
      <t>ホケン</t>
    </rPh>
    <rPh sb="3" eb="5">
      <t>テンスウ</t>
    </rPh>
    <rPh sb="11" eb="12">
      <t>ネン</t>
    </rPh>
    <rPh sb="13" eb="14">
      <t>ガツ</t>
    </rPh>
    <rPh sb="14" eb="16">
      <t>カイテイ</t>
    </rPh>
    <rPh sb="16" eb="17">
      <t>ジ</t>
    </rPh>
    <phoneticPr fontId="2"/>
  </si>
  <si>
    <t>穿刺採血など「その他」の場合、60円（6点）　　静脈の場合、400円（40点）</t>
    <rPh sb="0" eb="2">
      <t>センシ</t>
    </rPh>
    <rPh sb="2" eb="4">
      <t>サイケツ</t>
    </rPh>
    <rPh sb="9" eb="10">
      <t>タ</t>
    </rPh>
    <rPh sb="12" eb="14">
      <t>バアイ</t>
    </rPh>
    <rPh sb="17" eb="18">
      <t>エン</t>
    </rPh>
    <rPh sb="20" eb="21">
      <t>テン</t>
    </rPh>
    <rPh sb="24" eb="26">
      <t>ジョウミャク</t>
    </rPh>
    <rPh sb="27" eb="29">
      <t>バアイ</t>
    </rPh>
    <rPh sb="33" eb="34">
      <t>エン</t>
    </rPh>
    <rPh sb="37" eb="38">
      <t>テン</t>
    </rPh>
    <phoneticPr fontId="2"/>
  </si>
  <si>
    <t>静脈の場合、400円（40点）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</si>
</sst>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.0;[Red]\-#,##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176" fontId="9" fillId="2" borderId="1" xfId="1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38" fontId="10" fillId="0" borderId="0" xfId="1" applyFont="1">
      <alignment vertical="center"/>
    </xf>
    <xf numFmtId="0" fontId="0" fillId="0" borderId="0" xfId="0" applyBorder="1" applyAlignment="1">
      <alignment horizontal="center" vertical="center" wrapText="1"/>
    </xf>
    <xf numFmtId="6" fontId="0" fillId="0" borderId="2" xfId="2" applyFont="1" applyBorder="1">
      <alignment vertical="center"/>
    </xf>
    <xf numFmtId="38" fontId="0" fillId="0" borderId="2" xfId="1" applyNumberFormat="1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38" fontId="0" fillId="0" borderId="6" xfId="1" applyFont="1" applyBorder="1">
      <alignment vertical="center"/>
    </xf>
    <xf numFmtId="38" fontId="10" fillId="0" borderId="6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38" fontId="10" fillId="0" borderId="0" xfId="1" applyFont="1" applyBorder="1">
      <alignment vertical="center"/>
    </xf>
    <xf numFmtId="6" fontId="0" fillId="0" borderId="0" xfId="2" applyFont="1" applyBorder="1">
      <alignment vertical="center"/>
    </xf>
    <xf numFmtId="38" fontId="0" fillId="0" borderId="0" xfId="1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4" fillId="0" borderId="0" xfId="1" applyFont="1">
      <alignment vertical="center"/>
    </xf>
    <xf numFmtId="6" fontId="10" fillId="0" borderId="4" xfId="2" applyFont="1" applyBorder="1">
      <alignment vertical="center"/>
    </xf>
    <xf numFmtId="6" fontId="10" fillId="0" borderId="7" xfId="2" applyFont="1" applyBorder="1">
      <alignment vertical="center"/>
    </xf>
    <xf numFmtId="6" fontId="0" fillId="0" borderId="0" xfId="2" applyFont="1">
      <alignment vertical="center"/>
    </xf>
    <xf numFmtId="6" fontId="10" fillId="0" borderId="3" xfId="2" applyFont="1" applyBorder="1">
      <alignment vertical="center"/>
    </xf>
    <xf numFmtId="6" fontId="10" fillId="0" borderId="1" xfId="2" applyFont="1" applyBorder="1">
      <alignment vertical="center"/>
    </xf>
    <xf numFmtId="6" fontId="10" fillId="0" borderId="0" xfId="2" applyFont="1">
      <alignment vertical="center"/>
    </xf>
    <xf numFmtId="6" fontId="0" fillId="0" borderId="1" xfId="2" applyFont="1" applyBorder="1">
      <alignment vertical="center"/>
    </xf>
    <xf numFmtId="6" fontId="0" fillId="0" borderId="3" xfId="2" applyFont="1" applyBorder="1" applyAlignment="1">
      <alignment horizontal="right" vertical="center"/>
    </xf>
    <xf numFmtId="6" fontId="0" fillId="0" borderId="7" xfId="2" applyFont="1" applyBorder="1" applyAlignment="1">
      <alignment horizontal="right" vertical="center"/>
    </xf>
    <xf numFmtId="6" fontId="0" fillId="0" borderId="3" xfId="2" applyFont="1" applyBorder="1">
      <alignment vertical="center"/>
    </xf>
    <xf numFmtId="6" fontId="0" fillId="0" borderId="7" xfId="2" applyFont="1" applyBorder="1">
      <alignment vertical="center"/>
    </xf>
    <xf numFmtId="6" fontId="0" fillId="0" borderId="3" xfId="2" applyFont="1" applyBorder="1" applyAlignment="1">
      <alignment horizontal="center" vertical="center"/>
    </xf>
    <xf numFmtId="6" fontId="4" fillId="0" borderId="0" xfId="2" applyFont="1">
      <alignment vertical="center"/>
    </xf>
    <xf numFmtId="6" fontId="0" fillId="0" borderId="0" xfId="2" applyFont="1" applyFill="1" applyBorder="1">
      <alignment vertical="center"/>
    </xf>
    <xf numFmtId="6" fontId="0" fillId="0" borderId="8" xfId="2" applyFont="1" applyBorder="1">
      <alignment vertical="center"/>
    </xf>
    <xf numFmtId="6" fontId="0" fillId="0" borderId="9" xfId="2" applyFont="1" applyBorder="1">
      <alignment vertical="center"/>
    </xf>
    <xf numFmtId="0" fontId="0" fillId="0" borderId="10" xfId="0" applyBorder="1" applyAlignment="1">
      <alignment horizontal="center" vertical="center"/>
    </xf>
    <xf numFmtId="6" fontId="0" fillId="0" borderId="4" xfId="2" applyFont="1" applyBorder="1">
      <alignment vertical="center"/>
    </xf>
    <xf numFmtId="6" fontId="0" fillId="0" borderId="11" xfId="2" applyFont="1" applyBorder="1">
      <alignment vertical="center"/>
    </xf>
    <xf numFmtId="6" fontId="0" fillId="0" borderId="12" xfId="2" applyFont="1" applyBorder="1">
      <alignment vertical="center"/>
    </xf>
    <xf numFmtId="6" fontId="0" fillId="0" borderId="13" xfId="2" applyFont="1" applyBorder="1">
      <alignment vertical="center"/>
    </xf>
    <xf numFmtId="6" fontId="0" fillId="0" borderId="14" xfId="2" applyFont="1" applyBorder="1">
      <alignment vertical="center"/>
    </xf>
    <xf numFmtId="0" fontId="0" fillId="0" borderId="13" xfId="0" applyBorder="1">
      <alignment vertical="center"/>
    </xf>
    <xf numFmtId="6" fontId="0" fillId="0" borderId="9" xfId="2" applyFont="1" applyBorder="1" applyAlignment="1">
      <alignment vertical="center"/>
    </xf>
    <xf numFmtId="38" fontId="0" fillId="0" borderId="13" xfId="1" applyFont="1" applyBorder="1">
      <alignment vertical="center"/>
    </xf>
    <xf numFmtId="6" fontId="0" fillId="0" borderId="6" xfId="2" applyFont="1" applyBorder="1">
      <alignment vertical="center"/>
    </xf>
    <xf numFmtId="6" fontId="0" fillId="0" borderId="8" xfId="2" applyFont="1" applyBorder="1" applyAlignment="1">
      <alignment horizontal="right" vertical="center"/>
    </xf>
    <xf numFmtId="6" fontId="0" fillId="0" borderId="15" xfId="2" applyFont="1" applyBorder="1">
      <alignment vertical="center"/>
    </xf>
    <xf numFmtId="6" fontId="0" fillId="0" borderId="0" xfId="2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Comma [0]" xfId="1" builtinId="6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6"/>
  <sheetViews>
    <sheetView topLeftCell="A4" zoomScale="87" zoomScaleNormal="87" workbookViewId="0">
      <selection activeCell="O26" sqref="O26"/>
    </sheetView>
  </sheetViews>
  <sheetFormatPr defaultRowHeight="13.5" x14ac:dyDescent="0.15"/>
  <cols>
    <col min="1" max="1" width="30.625" style="2" customWidth="1"/>
    <col min="2" max="2" width="5.625" style="2" customWidth="1"/>
    <col min="3" max="3" width="12.625" customWidth="1"/>
    <col min="4" max="4" width="4.125" customWidth="1"/>
    <col min="5" max="5" width="11.625" customWidth="1"/>
    <col min="6" max="6" width="3.625" customWidth="1"/>
    <col min="7" max="7" width="12.25" customWidth="1"/>
    <col min="8" max="8" width="5.125" customWidth="1"/>
    <col min="9" max="9" width="11.625" customWidth="1"/>
  </cols>
  <sheetData>
    <row r="1" spans="1:11" ht="51" customHeight="1" x14ac:dyDescent="0.15">
      <c r="A1" s="69" t="s">
        <v>18</v>
      </c>
      <c r="B1" s="69"/>
      <c r="C1" s="69"/>
      <c r="D1" s="69"/>
      <c r="E1" s="69"/>
      <c r="F1" s="69"/>
      <c r="G1" s="69"/>
      <c r="H1" s="69"/>
      <c r="I1" s="69"/>
    </row>
    <row r="2" spans="1:11" ht="25.5" customHeight="1" x14ac:dyDescent="0.15">
      <c r="A2" s="23"/>
      <c r="B2" s="23"/>
      <c r="C2" s="23"/>
      <c r="D2" s="23"/>
      <c r="E2" s="23"/>
      <c r="F2" s="23"/>
      <c r="G2" s="23"/>
    </row>
    <row r="3" spans="1:11" ht="39" customHeight="1" x14ac:dyDescent="0.15">
      <c r="A3" s="13"/>
      <c r="B3" s="12"/>
      <c r="C3" s="13" t="s">
        <v>5</v>
      </c>
      <c r="G3" s="3"/>
    </row>
    <row r="4" spans="1:11" ht="18.600000000000001" customHeight="1" x14ac:dyDescent="0.15">
      <c r="A4" s="13"/>
      <c r="B4" s="12"/>
      <c r="C4" s="13"/>
      <c r="D4" s="10"/>
      <c r="G4" s="3"/>
    </row>
    <row r="5" spans="1:11" ht="13.15" customHeight="1" x14ac:dyDescent="0.15">
      <c r="A5" s="65" t="s">
        <v>44</v>
      </c>
      <c r="B5" s="12"/>
      <c r="C5" s="13"/>
      <c r="D5" s="10"/>
      <c r="G5" s="3"/>
    </row>
    <row r="6" spans="1:11" ht="13.15" customHeight="1" x14ac:dyDescent="0.15">
      <c r="A6" s="66" t="s">
        <v>46</v>
      </c>
      <c r="B6" s="12"/>
      <c r="C6" s="13"/>
      <c r="D6" s="10"/>
      <c r="G6" s="3"/>
    </row>
    <row r="7" spans="1:11" x14ac:dyDescent="0.15">
      <c r="A7" s="68" t="s">
        <v>45</v>
      </c>
    </row>
    <row r="8" spans="1:11" x14ac:dyDescent="0.15">
      <c r="A8" s="67" t="s">
        <v>49</v>
      </c>
    </row>
    <row r="11" spans="1:11" ht="18.600000000000001" customHeight="1" x14ac:dyDescent="0.15">
      <c r="C11" s="10" t="s">
        <v>9</v>
      </c>
    </row>
    <row r="12" spans="1:11" ht="25.5" customHeight="1" x14ac:dyDescent="0.15">
      <c r="A12" s="11" t="s">
        <v>13</v>
      </c>
      <c r="B12" s="14"/>
      <c r="C12" s="9" t="s">
        <v>19</v>
      </c>
      <c r="D12" s="33"/>
      <c r="E12" s="9" t="s">
        <v>20</v>
      </c>
      <c r="F12" s="33"/>
      <c r="G12" s="9" t="s">
        <v>21</v>
      </c>
      <c r="H12" s="33"/>
      <c r="I12" s="9" t="s">
        <v>22</v>
      </c>
      <c r="K12" t="s">
        <v>43</v>
      </c>
    </row>
    <row r="13" spans="1:11" ht="25.5" customHeight="1" x14ac:dyDescent="0.15">
      <c r="A13" s="11" t="s">
        <v>32</v>
      </c>
      <c r="B13" s="14"/>
      <c r="C13" s="43">
        <v>490</v>
      </c>
      <c r="D13" s="44"/>
      <c r="E13" s="43">
        <v>450</v>
      </c>
      <c r="F13" s="44"/>
      <c r="G13" s="43">
        <v>940</v>
      </c>
      <c r="H13" s="44"/>
      <c r="I13" s="43">
        <v>160</v>
      </c>
    </row>
    <row r="14" spans="1:11" ht="25.5" customHeight="1" x14ac:dyDescent="0.15">
      <c r="A14" s="11" t="s">
        <v>0</v>
      </c>
      <c r="B14" s="14"/>
      <c r="C14" s="50">
        <v>1250</v>
      </c>
      <c r="D14" s="46" t="s">
        <v>33</v>
      </c>
      <c r="E14" s="50">
        <v>1440</v>
      </c>
      <c r="F14" s="46" t="s">
        <v>34</v>
      </c>
      <c r="G14" s="50">
        <v>2690</v>
      </c>
      <c r="H14" s="46" t="s">
        <v>36</v>
      </c>
      <c r="I14" s="50">
        <v>1440</v>
      </c>
      <c r="J14" t="s">
        <v>34</v>
      </c>
      <c r="K14" s="49" t="s">
        <v>37</v>
      </c>
    </row>
    <row r="15" spans="1:11" ht="25.5" customHeight="1" x14ac:dyDescent="0.15">
      <c r="A15" s="11" t="s">
        <v>1</v>
      </c>
      <c r="B15" s="52"/>
      <c r="C15" s="54">
        <v>60</v>
      </c>
      <c r="D15" s="31"/>
      <c r="E15" s="55">
        <v>60</v>
      </c>
      <c r="F15" s="56"/>
      <c r="G15" s="55">
        <v>60</v>
      </c>
      <c r="H15" s="56"/>
      <c r="I15" s="57">
        <v>60</v>
      </c>
      <c r="J15" s="58"/>
      <c r="K15" t="s">
        <v>50</v>
      </c>
    </row>
    <row r="16" spans="1:11" ht="25.5" customHeight="1" x14ac:dyDescent="0.15">
      <c r="A16" s="11" t="s">
        <v>40</v>
      </c>
      <c r="B16" s="14"/>
      <c r="C16" s="53">
        <v>100</v>
      </c>
      <c r="D16" s="46"/>
      <c r="E16" s="51">
        <v>300</v>
      </c>
      <c r="F16" s="46"/>
      <c r="G16" s="51">
        <v>400</v>
      </c>
      <c r="H16" s="46"/>
      <c r="I16" s="53">
        <v>100</v>
      </c>
      <c r="K16" t="s">
        <v>41</v>
      </c>
    </row>
    <row r="17" spans="1:11" ht="25.5" customHeight="1" x14ac:dyDescent="0.15">
      <c r="A17" s="21" t="s">
        <v>11</v>
      </c>
      <c r="B17" s="14"/>
      <c r="C17" s="39">
        <f>SUM(C13:C16)</f>
        <v>1900</v>
      </c>
      <c r="D17" s="37"/>
      <c r="E17" s="39">
        <f>SUM(E13:E16)</f>
        <v>2250</v>
      </c>
      <c r="F17" s="37"/>
      <c r="G17" s="39">
        <f>SUM(G13:G16)</f>
        <v>4090</v>
      </c>
      <c r="H17" s="37"/>
      <c r="I17" s="39">
        <f>SUM(I13:I16)</f>
        <v>1760</v>
      </c>
    </row>
    <row r="18" spans="1:11" x14ac:dyDescent="0.15">
      <c r="A18" s="11"/>
      <c r="B18" s="11"/>
      <c r="D18" s="4"/>
      <c r="F18" s="4"/>
      <c r="H18" s="4"/>
    </row>
    <row r="19" spans="1:11" ht="24.75" customHeight="1" thickBot="1" x14ac:dyDescent="0.2">
      <c r="A19" s="11" t="s">
        <v>14</v>
      </c>
      <c r="B19" s="14"/>
      <c r="C19" s="34" t="s">
        <v>19</v>
      </c>
      <c r="D19" s="33"/>
      <c r="E19" s="34" t="s">
        <v>20</v>
      </c>
      <c r="F19" s="33"/>
      <c r="G19" s="34" t="s">
        <v>21</v>
      </c>
      <c r="H19" s="33"/>
      <c r="I19" s="34" t="s">
        <v>22</v>
      </c>
    </row>
    <row r="20" spans="1:11" ht="24.75" customHeight="1" thickTop="1" thickBot="1" x14ac:dyDescent="0.2">
      <c r="A20" s="18" t="s">
        <v>7</v>
      </c>
      <c r="B20" s="11"/>
      <c r="C20" s="19">
        <v>490</v>
      </c>
      <c r="D20" s="31"/>
      <c r="E20" s="19">
        <v>550</v>
      </c>
      <c r="F20" s="31"/>
      <c r="G20" s="19">
        <f>C20+E20</f>
        <v>1040</v>
      </c>
      <c r="H20" s="31"/>
      <c r="I20" s="19">
        <v>480</v>
      </c>
      <c r="K20" t="s">
        <v>42</v>
      </c>
    </row>
    <row r="21" spans="1:11" ht="24.75" customHeight="1" thickTop="1" thickBot="1" x14ac:dyDescent="0.2">
      <c r="A21" s="11" t="s">
        <v>8</v>
      </c>
      <c r="B21" s="11"/>
      <c r="C21" s="19"/>
      <c r="D21" s="31"/>
      <c r="E21" s="19"/>
      <c r="F21" s="31"/>
      <c r="G21" s="19"/>
      <c r="H21" s="31"/>
      <c r="I21" s="19"/>
    </row>
    <row r="22" spans="1:11" ht="24.75" customHeight="1" thickTop="1" x14ac:dyDescent="0.15">
      <c r="A22" s="21" t="s">
        <v>12</v>
      </c>
      <c r="B22" s="14"/>
      <c r="C22" s="36">
        <f>SUM(C20:C21)</f>
        <v>490</v>
      </c>
      <c r="D22" s="37"/>
      <c r="E22" s="36">
        <f>SUM(E20:E21)</f>
        <v>550</v>
      </c>
      <c r="F22" s="37"/>
      <c r="G22" s="36">
        <f>SUM(G20:G21)</f>
        <v>1040</v>
      </c>
      <c r="H22" s="37"/>
      <c r="I22" s="36">
        <f>SUM(I20:I21)</f>
        <v>480</v>
      </c>
    </row>
    <row r="23" spans="1:11" x14ac:dyDescent="0.15">
      <c r="A23" s="11"/>
      <c r="B23" s="11"/>
      <c r="C23" s="38"/>
      <c r="D23" s="31"/>
      <c r="E23" s="38"/>
      <c r="F23" s="31"/>
      <c r="G23" s="38"/>
      <c r="H23" s="31"/>
      <c r="I23" s="38"/>
    </row>
    <row r="24" spans="1:11" ht="24.75" customHeight="1" x14ac:dyDescent="0.15">
      <c r="A24" s="11" t="s">
        <v>30</v>
      </c>
      <c r="B24" s="14"/>
      <c r="C24" s="39">
        <f>C17-C22</f>
        <v>1410</v>
      </c>
      <c r="D24" s="37"/>
      <c r="E24" s="39">
        <f>E17-E22</f>
        <v>1700</v>
      </c>
      <c r="F24" s="37"/>
      <c r="G24" s="39">
        <f>G17-G22</f>
        <v>3050</v>
      </c>
      <c r="H24" s="37"/>
      <c r="I24" s="39">
        <f>I17-I22</f>
        <v>1280</v>
      </c>
    </row>
    <row r="25" spans="1:11" ht="14.25" thickBot="1" x14ac:dyDescent="0.2"/>
    <row r="26" spans="1:11" ht="24.75" customHeight="1" thickTop="1" thickBot="1" x14ac:dyDescent="0.2">
      <c r="A26" s="2" t="s">
        <v>10</v>
      </c>
      <c r="C26" s="20"/>
      <c r="D26" s="6"/>
      <c r="E26" s="20"/>
      <c r="F26" s="6"/>
      <c r="G26" s="20"/>
      <c r="H26" s="6"/>
      <c r="I26" s="20"/>
    </row>
    <row r="27" spans="1:11" ht="15" thickTop="1" thickBot="1" x14ac:dyDescent="0.2">
      <c r="C27" s="7"/>
      <c r="D27" s="6"/>
      <c r="E27" s="7"/>
      <c r="F27" s="6"/>
      <c r="G27" s="7"/>
      <c r="H27" s="6"/>
      <c r="I27" s="7"/>
    </row>
    <row r="28" spans="1:11" ht="24.75" customHeight="1" thickTop="1" thickBot="1" x14ac:dyDescent="0.2">
      <c r="A28" s="2" t="s">
        <v>31</v>
      </c>
      <c r="C28" s="20"/>
      <c r="D28" s="6"/>
      <c r="E28" s="20"/>
      <c r="F28" s="6"/>
      <c r="G28" s="20"/>
      <c r="H28" s="6"/>
      <c r="I28" s="20"/>
    </row>
    <row r="29" spans="1:11" ht="15" thickTop="1" thickBot="1" x14ac:dyDescent="0.2">
      <c r="A29" s="2" t="s">
        <v>48</v>
      </c>
      <c r="C29" s="1">
        <f>C26*C28</f>
        <v>0</v>
      </c>
      <c r="D29" s="1"/>
      <c r="E29" s="1">
        <f>E26*E28</f>
        <v>0</v>
      </c>
      <c r="F29" s="1"/>
      <c r="G29" s="1">
        <f>G26*G28</f>
        <v>0</v>
      </c>
      <c r="H29" s="1"/>
      <c r="I29" s="1">
        <f>I26*I28</f>
        <v>0</v>
      </c>
    </row>
    <row r="30" spans="1:11" ht="24.75" customHeight="1" thickBot="1" x14ac:dyDescent="0.2">
      <c r="A30" s="2" t="s">
        <v>2</v>
      </c>
      <c r="C30" s="40">
        <f>C26*C28*C24</f>
        <v>0</v>
      </c>
      <c r="D30" s="41"/>
      <c r="E30" s="40">
        <f>E26*E28*E24</f>
        <v>0</v>
      </c>
      <c r="F30" s="41"/>
      <c r="G30" s="40">
        <f>G26*G28*G24</f>
        <v>0</v>
      </c>
      <c r="H30" s="41"/>
      <c r="I30" s="40">
        <f>I26*I28*I24</f>
        <v>0</v>
      </c>
    </row>
    <row r="31" spans="1:11" ht="14.25" thickBot="1" x14ac:dyDescent="0.2">
      <c r="C31" s="1"/>
      <c r="D31" s="1"/>
      <c r="E31" s="1"/>
      <c r="F31" s="1"/>
      <c r="G31" s="1"/>
    </row>
    <row r="32" spans="1:11" ht="24.75" customHeight="1" thickBot="1" x14ac:dyDescent="0.2">
      <c r="A32" s="2" t="s">
        <v>4</v>
      </c>
      <c r="C32" s="42">
        <f>C30+E30+G30+I30</f>
        <v>0</v>
      </c>
      <c r="D32" s="1"/>
      <c r="E32" s="1"/>
      <c r="F32" s="1"/>
      <c r="G32" s="1"/>
    </row>
    <row r="33" spans="1:11" ht="14.25" thickBot="1" x14ac:dyDescent="0.2">
      <c r="C33" s="1"/>
      <c r="D33" s="1"/>
      <c r="E33" s="1"/>
      <c r="F33" s="1"/>
      <c r="G33" s="1"/>
    </row>
    <row r="34" spans="1:11" ht="33.75" customHeight="1" thickTop="1" thickBot="1" x14ac:dyDescent="0.2">
      <c r="A34" s="2" t="s">
        <v>3</v>
      </c>
      <c r="C34" s="19">
        <v>498000</v>
      </c>
      <c r="D34" s="1"/>
      <c r="E34" s="35"/>
      <c r="F34" s="1"/>
      <c r="G34" s="1"/>
      <c r="K34" t="s">
        <v>42</v>
      </c>
    </row>
    <row r="35" spans="1:11" ht="15" thickTop="1" thickBot="1" x14ac:dyDescent="0.2"/>
    <row r="36" spans="1:11" ht="35.25" customHeight="1" thickBot="1" x14ac:dyDescent="0.2">
      <c r="A36" s="22" t="s">
        <v>15</v>
      </c>
      <c r="C36" s="15" t="e">
        <f>C34/C32</f>
        <v>#DIV/0!</v>
      </c>
      <c r="D36" s="8" t="s">
        <v>6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6"/>
  <sheetViews>
    <sheetView tabSelected="1" topLeftCell="A4" zoomScale="87" zoomScaleNormal="87" workbookViewId="0">
      <selection activeCell="P24" sqref="P24"/>
    </sheetView>
  </sheetViews>
  <sheetFormatPr defaultRowHeight="13.5" x14ac:dyDescent="0.15"/>
  <cols>
    <col min="1" max="1" width="30.625" style="2" customWidth="1"/>
    <col min="2" max="2" width="5.625" style="2" customWidth="1"/>
    <col min="3" max="3" width="12.625" customWidth="1"/>
    <col min="4" max="4" width="4.125" customWidth="1"/>
    <col min="5" max="5" width="11.625" customWidth="1"/>
    <col min="6" max="6" width="3.625" customWidth="1"/>
    <col min="7" max="7" width="12.25" customWidth="1"/>
    <col min="8" max="8" width="4.125" customWidth="1"/>
    <col min="9" max="9" width="11.625" customWidth="1"/>
  </cols>
  <sheetData>
    <row r="1" spans="1:11" ht="51" customHeight="1" x14ac:dyDescent="0.15">
      <c r="A1" s="69" t="s">
        <v>24</v>
      </c>
      <c r="B1" s="69"/>
      <c r="C1" s="69"/>
      <c r="D1" s="69"/>
      <c r="E1" s="69"/>
      <c r="F1" s="69"/>
      <c r="G1" s="69"/>
      <c r="H1" s="69"/>
      <c r="I1" s="69"/>
    </row>
    <row r="2" spans="1:11" ht="25.5" customHeight="1" x14ac:dyDescent="0.15">
      <c r="A2" s="23"/>
      <c r="B2" s="23"/>
      <c r="C2" s="23"/>
      <c r="D2" s="23"/>
      <c r="E2" s="23"/>
      <c r="F2" s="23"/>
      <c r="G2" s="23"/>
    </row>
    <row r="3" spans="1:11" ht="39" customHeight="1" x14ac:dyDescent="0.15">
      <c r="A3" s="13"/>
      <c r="B3" s="12"/>
      <c r="C3" s="13" t="s">
        <v>5</v>
      </c>
      <c r="G3" s="3"/>
    </row>
    <row r="4" spans="1:11" ht="18.600000000000001" customHeight="1" x14ac:dyDescent="0.15">
      <c r="A4" s="13"/>
      <c r="B4" s="12"/>
      <c r="C4" s="13"/>
      <c r="D4" s="10"/>
      <c r="G4" s="3"/>
    </row>
    <row r="5" spans="1:11" ht="13.15" customHeight="1" x14ac:dyDescent="0.15">
      <c r="A5" s="65" t="s">
        <v>44</v>
      </c>
      <c r="B5" s="12"/>
      <c r="C5" s="13"/>
      <c r="D5" s="10"/>
      <c r="G5" s="3"/>
    </row>
    <row r="6" spans="1:11" ht="13.15" customHeight="1" x14ac:dyDescent="0.15">
      <c r="A6" s="66" t="s">
        <v>46</v>
      </c>
      <c r="B6" s="12"/>
      <c r="C6" s="13"/>
      <c r="D6" s="10"/>
      <c r="G6" s="3"/>
    </row>
    <row r="7" spans="1:11" x14ac:dyDescent="0.15">
      <c r="A7" s="68" t="s">
        <v>45</v>
      </c>
    </row>
    <row r="8" spans="1:11" x14ac:dyDescent="0.15">
      <c r="A8" s="67" t="s">
        <v>49</v>
      </c>
    </row>
    <row r="11" spans="1:11" ht="18.600000000000001" customHeight="1" x14ac:dyDescent="0.15">
      <c r="C11" s="10" t="s">
        <v>9</v>
      </c>
    </row>
    <row r="12" spans="1:11" ht="25.5" customHeight="1" x14ac:dyDescent="0.15">
      <c r="A12" s="11" t="s">
        <v>13</v>
      </c>
      <c r="B12" s="14"/>
      <c r="C12" s="9" t="s">
        <v>25</v>
      </c>
      <c r="D12" s="33"/>
      <c r="E12" s="9" t="s">
        <v>26</v>
      </c>
      <c r="F12" s="33"/>
      <c r="G12" s="9" t="s">
        <v>27</v>
      </c>
      <c r="H12" s="33"/>
      <c r="I12" s="9" t="s">
        <v>28</v>
      </c>
      <c r="K12" t="s">
        <v>43</v>
      </c>
    </row>
    <row r="13" spans="1:11" ht="25.5" customHeight="1" x14ac:dyDescent="0.15">
      <c r="A13" s="11" t="s">
        <v>32</v>
      </c>
      <c r="B13" s="14"/>
      <c r="C13" s="62">
        <v>1090</v>
      </c>
      <c r="D13" s="44"/>
      <c r="E13" s="43">
        <v>1360</v>
      </c>
      <c r="F13" s="44"/>
      <c r="G13" s="43">
        <v>1270</v>
      </c>
      <c r="H13" s="44"/>
      <c r="I13" s="62">
        <v>900</v>
      </c>
      <c r="K13" t="s">
        <v>47</v>
      </c>
    </row>
    <row r="14" spans="1:11" ht="25.5" customHeight="1" x14ac:dyDescent="0.15">
      <c r="A14" s="11" t="s">
        <v>0</v>
      </c>
      <c r="B14" s="11"/>
      <c r="C14" s="54">
        <v>1440</v>
      </c>
      <c r="D14" s="63" t="s">
        <v>33</v>
      </c>
      <c r="E14" s="45">
        <v>1440</v>
      </c>
      <c r="F14" s="46" t="s">
        <v>34</v>
      </c>
      <c r="G14" s="45">
        <v>1250</v>
      </c>
      <c r="H14" s="61" t="s">
        <v>35</v>
      </c>
      <c r="I14" s="57">
        <v>1440</v>
      </c>
      <c r="J14" s="58" t="s">
        <v>33</v>
      </c>
      <c r="K14" s="64" t="s">
        <v>38</v>
      </c>
    </row>
    <row r="15" spans="1:11" ht="25.5" customHeight="1" x14ac:dyDescent="0.15">
      <c r="A15" s="11" t="s">
        <v>1</v>
      </c>
      <c r="B15" s="14"/>
      <c r="C15" s="51">
        <v>400</v>
      </c>
      <c r="D15" s="46"/>
      <c r="E15" s="45">
        <v>400</v>
      </c>
      <c r="F15" s="46"/>
      <c r="G15" s="45">
        <v>400</v>
      </c>
      <c r="H15" s="46"/>
      <c r="I15" s="53">
        <v>400</v>
      </c>
      <c r="K15" t="s">
        <v>51</v>
      </c>
    </row>
    <row r="16" spans="1:11" ht="25.5" customHeight="1" x14ac:dyDescent="0.15">
      <c r="A16" s="11" t="s">
        <v>40</v>
      </c>
      <c r="B16" s="14"/>
      <c r="C16" s="47" t="s">
        <v>29</v>
      </c>
      <c r="D16" s="46"/>
      <c r="E16" s="47" t="s">
        <v>29</v>
      </c>
      <c r="F16" s="46"/>
      <c r="G16" s="45">
        <v>100</v>
      </c>
      <c r="H16" s="46"/>
      <c r="I16" s="47" t="s">
        <v>29</v>
      </c>
      <c r="K16" t="s">
        <v>41</v>
      </c>
    </row>
    <row r="17" spans="1:11" ht="25.5" customHeight="1" x14ac:dyDescent="0.15">
      <c r="A17" s="21" t="s">
        <v>11</v>
      </c>
      <c r="B17" s="14"/>
      <c r="C17" s="39">
        <f>SUM(C13:C16)</f>
        <v>2930</v>
      </c>
      <c r="D17" s="37"/>
      <c r="E17" s="39">
        <f>SUM(E13:E16)</f>
        <v>3200</v>
      </c>
      <c r="F17" s="37"/>
      <c r="G17" s="39">
        <f>SUM(G13:G16)</f>
        <v>3020</v>
      </c>
      <c r="H17" s="37"/>
      <c r="I17" s="39">
        <f>SUM(I13:I16)</f>
        <v>2740</v>
      </c>
    </row>
    <row r="18" spans="1:11" x14ac:dyDescent="0.15">
      <c r="A18" s="11"/>
      <c r="B18" s="11"/>
      <c r="D18" s="4"/>
      <c r="F18" s="4"/>
      <c r="H18" s="4"/>
    </row>
    <row r="19" spans="1:11" ht="24.75" customHeight="1" thickBot="1" x14ac:dyDescent="0.2">
      <c r="A19" s="11" t="s">
        <v>14</v>
      </c>
      <c r="B19" s="14"/>
      <c r="C19" s="9" t="s">
        <v>25</v>
      </c>
      <c r="D19" s="33"/>
      <c r="E19" s="9" t="s">
        <v>26</v>
      </c>
      <c r="F19" s="33"/>
      <c r="G19" s="9" t="s">
        <v>27</v>
      </c>
      <c r="H19" s="33"/>
      <c r="I19" s="9" t="s">
        <v>28</v>
      </c>
    </row>
    <row r="20" spans="1:11" ht="24.75" customHeight="1" thickTop="1" thickBot="1" x14ac:dyDescent="0.2">
      <c r="A20" s="18" t="s">
        <v>7</v>
      </c>
      <c r="B20" s="11"/>
      <c r="C20" s="19">
        <v>1300</v>
      </c>
      <c r="D20" s="31"/>
      <c r="E20" s="19">
        <v>1400</v>
      </c>
      <c r="F20" s="31"/>
      <c r="G20" s="19">
        <v>1400</v>
      </c>
      <c r="H20" s="31"/>
      <c r="I20" s="19">
        <v>1100</v>
      </c>
      <c r="K20" t="s">
        <v>42</v>
      </c>
    </row>
    <row r="21" spans="1:11" ht="24.75" customHeight="1" thickTop="1" thickBot="1" x14ac:dyDescent="0.2">
      <c r="A21" s="11" t="s">
        <v>8</v>
      </c>
      <c r="B21" s="11"/>
      <c r="C21" s="19"/>
      <c r="D21" s="31"/>
      <c r="E21" s="19"/>
      <c r="F21" s="31"/>
      <c r="G21" s="19"/>
      <c r="H21" s="31"/>
      <c r="I21" s="19"/>
    </row>
    <row r="22" spans="1:11" ht="24.75" customHeight="1" thickTop="1" x14ac:dyDescent="0.15">
      <c r="A22" s="21" t="s">
        <v>12</v>
      </c>
      <c r="B22" s="14"/>
      <c r="C22" s="36">
        <f>SUM(C20:C21)</f>
        <v>1300</v>
      </c>
      <c r="D22" s="37"/>
      <c r="E22" s="36">
        <f>SUM(E20:E21)</f>
        <v>1400</v>
      </c>
      <c r="F22" s="37"/>
      <c r="G22" s="36">
        <f>SUM(G20:G21)</f>
        <v>1400</v>
      </c>
      <c r="H22" s="37"/>
      <c r="I22" s="36">
        <f>SUM(I20:I21)</f>
        <v>1100</v>
      </c>
    </row>
    <row r="23" spans="1:11" x14ac:dyDescent="0.15">
      <c r="A23" s="11"/>
      <c r="B23" s="11"/>
      <c r="C23" s="38"/>
      <c r="D23" s="31"/>
      <c r="E23" s="38"/>
      <c r="F23" s="31"/>
      <c r="G23" s="38"/>
      <c r="H23" s="31"/>
      <c r="I23" s="38"/>
    </row>
    <row r="24" spans="1:11" ht="24.75" customHeight="1" x14ac:dyDescent="0.15">
      <c r="A24" s="11" t="s">
        <v>30</v>
      </c>
      <c r="B24" s="14"/>
      <c r="C24" s="39">
        <f>C17-C22</f>
        <v>1630</v>
      </c>
      <c r="D24" s="37"/>
      <c r="E24" s="39">
        <f>E17-E22</f>
        <v>1800</v>
      </c>
      <c r="F24" s="37"/>
      <c r="G24" s="39">
        <f>G17-G22</f>
        <v>1620</v>
      </c>
      <c r="H24" s="37"/>
      <c r="I24" s="39">
        <f>I17-I22</f>
        <v>1640</v>
      </c>
    </row>
    <row r="25" spans="1:11" ht="14.25" thickBot="1" x14ac:dyDescent="0.2"/>
    <row r="26" spans="1:11" ht="24.75" customHeight="1" thickTop="1" thickBot="1" x14ac:dyDescent="0.2">
      <c r="A26" s="2" t="s">
        <v>10</v>
      </c>
      <c r="C26" s="20"/>
      <c r="D26" s="6"/>
      <c r="E26" s="20"/>
      <c r="F26" s="6"/>
      <c r="G26" s="20"/>
      <c r="H26" s="6"/>
      <c r="I26" s="20"/>
    </row>
    <row r="27" spans="1:11" ht="15" thickTop="1" thickBot="1" x14ac:dyDescent="0.2">
      <c r="C27" s="7"/>
      <c r="D27" s="6"/>
      <c r="E27" s="7"/>
      <c r="F27" s="6"/>
      <c r="G27" s="7"/>
      <c r="H27" s="6"/>
      <c r="I27" s="7"/>
    </row>
    <row r="28" spans="1:11" ht="24.75" customHeight="1" thickTop="1" thickBot="1" x14ac:dyDescent="0.2">
      <c r="A28" s="2" t="s">
        <v>31</v>
      </c>
      <c r="C28" s="20"/>
      <c r="D28" s="6"/>
      <c r="E28" s="20"/>
      <c r="F28" s="6"/>
      <c r="G28" s="20"/>
      <c r="H28" s="6"/>
      <c r="I28" s="20"/>
    </row>
    <row r="29" spans="1:11" ht="15" thickTop="1" thickBot="1" x14ac:dyDescent="0.2">
      <c r="A29" s="2" t="s">
        <v>48</v>
      </c>
      <c r="C29" s="1">
        <f>C26*C28</f>
        <v>0</v>
      </c>
      <c r="D29" s="1"/>
      <c r="E29" s="1">
        <f>E26*E28</f>
        <v>0</v>
      </c>
      <c r="F29" s="1"/>
      <c r="G29" s="1">
        <f>G26*G28</f>
        <v>0</v>
      </c>
      <c r="H29" s="1"/>
      <c r="I29" s="1">
        <f>I26*I28</f>
        <v>0</v>
      </c>
    </row>
    <row r="30" spans="1:11" ht="24.75" customHeight="1" thickBot="1" x14ac:dyDescent="0.2">
      <c r="A30" s="2" t="s">
        <v>2</v>
      </c>
      <c r="C30" s="40">
        <f>C26*C28*C24</f>
        <v>0</v>
      </c>
      <c r="D30" s="41"/>
      <c r="E30" s="40">
        <f>E26*E28*E24</f>
        <v>0</v>
      </c>
      <c r="F30" s="41"/>
      <c r="G30" s="40">
        <f>G26*G28*G24</f>
        <v>0</v>
      </c>
      <c r="H30" s="41"/>
      <c r="I30" s="40">
        <f>I26*I28*I24</f>
        <v>0</v>
      </c>
    </row>
    <row r="31" spans="1:11" ht="14.25" thickBot="1" x14ac:dyDescent="0.2">
      <c r="C31" s="38"/>
      <c r="D31" s="38"/>
      <c r="E31" s="38"/>
      <c r="F31" s="38"/>
      <c r="G31" s="38"/>
      <c r="H31" s="38"/>
      <c r="I31" s="38"/>
    </row>
    <row r="32" spans="1:11" ht="24.75" customHeight="1" thickBot="1" x14ac:dyDescent="0.2">
      <c r="A32" s="2" t="s">
        <v>4</v>
      </c>
      <c r="C32" s="42">
        <f>C30+E30+G30+I30</f>
        <v>0</v>
      </c>
      <c r="D32" s="38"/>
      <c r="E32" s="38"/>
      <c r="F32" s="38"/>
      <c r="G32" s="38"/>
      <c r="H32" s="38"/>
      <c r="I32" s="38"/>
    </row>
    <row r="33" spans="1:11" ht="14.25" thickBot="1" x14ac:dyDescent="0.2">
      <c r="C33" s="38"/>
      <c r="D33" s="38"/>
      <c r="E33" s="38"/>
      <c r="F33" s="38"/>
      <c r="G33" s="38"/>
      <c r="H33" s="38"/>
      <c r="I33" s="38"/>
    </row>
    <row r="34" spans="1:11" ht="33.75" customHeight="1" thickTop="1" thickBot="1" x14ac:dyDescent="0.2">
      <c r="A34" s="2" t="s">
        <v>3</v>
      </c>
      <c r="C34" s="19">
        <v>400000</v>
      </c>
      <c r="D34" s="38"/>
      <c r="E34" s="48"/>
      <c r="F34" s="38"/>
      <c r="G34" s="38"/>
      <c r="H34" s="38"/>
      <c r="I34" s="38"/>
      <c r="K34" t="s">
        <v>42</v>
      </c>
    </row>
    <row r="35" spans="1:11" ht="15" thickTop="1" thickBot="1" x14ac:dyDescent="0.2"/>
    <row r="36" spans="1:11" ht="35.25" customHeight="1" thickBot="1" x14ac:dyDescent="0.2">
      <c r="A36" s="22" t="s">
        <v>15</v>
      </c>
      <c r="C36" s="15" t="e">
        <f>C34/C32</f>
        <v>#DIV/0!</v>
      </c>
      <c r="D36" s="8" t="s">
        <v>6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6"/>
  <sheetViews>
    <sheetView topLeftCell="A4" zoomScale="87" zoomScaleNormal="87" workbookViewId="0">
      <selection activeCell="E15" sqref="E15"/>
    </sheetView>
  </sheetViews>
  <sheetFormatPr defaultRowHeight="13.5" x14ac:dyDescent="0.15"/>
  <cols>
    <col min="1" max="1" width="30.625" style="2" customWidth="1"/>
    <col min="2" max="2" width="5.625" style="2" customWidth="1"/>
    <col min="3" max="3" width="19.625" customWidth="1"/>
    <col min="4" max="4" width="4.125" customWidth="1"/>
    <col min="5" max="5" width="11.625" customWidth="1"/>
    <col min="6" max="6" width="3.625" customWidth="1"/>
    <col min="7" max="7" width="12.25" customWidth="1"/>
    <col min="8" max="8" width="4.125" customWidth="1"/>
    <col min="9" max="9" width="11.625" customWidth="1"/>
  </cols>
  <sheetData>
    <row r="1" spans="1:9" ht="51" customHeight="1" x14ac:dyDescent="0.15">
      <c r="A1" s="69" t="s">
        <v>23</v>
      </c>
      <c r="B1" s="69"/>
      <c r="C1" s="69"/>
      <c r="D1" s="69"/>
      <c r="E1" s="69"/>
      <c r="F1" s="69"/>
      <c r="G1" s="69"/>
      <c r="H1" s="69"/>
      <c r="I1" s="69"/>
    </row>
    <row r="2" spans="1:9" ht="25.5" customHeight="1" x14ac:dyDescent="0.15">
      <c r="A2" s="23"/>
      <c r="B2" s="23"/>
      <c r="C2" s="23"/>
      <c r="D2" s="23"/>
      <c r="E2" s="23"/>
      <c r="F2" s="23"/>
      <c r="G2" s="23"/>
    </row>
    <row r="3" spans="1:9" ht="39" customHeight="1" x14ac:dyDescent="0.15">
      <c r="A3" s="13"/>
      <c r="B3" s="12"/>
      <c r="C3" s="13" t="s">
        <v>5</v>
      </c>
      <c r="G3" s="3"/>
    </row>
    <row r="4" spans="1:9" ht="18.600000000000001" customHeight="1" x14ac:dyDescent="0.15">
      <c r="A4" s="13"/>
      <c r="B4" s="12"/>
      <c r="C4" s="13"/>
      <c r="D4" s="10"/>
      <c r="G4" s="3"/>
    </row>
    <row r="5" spans="1:9" ht="13.15" customHeight="1" x14ac:dyDescent="0.15">
      <c r="A5" s="65" t="s">
        <v>44</v>
      </c>
      <c r="B5" s="12"/>
      <c r="C5" s="13"/>
      <c r="D5" s="10"/>
      <c r="G5" s="3"/>
    </row>
    <row r="6" spans="1:9" ht="13.15" customHeight="1" x14ac:dyDescent="0.15">
      <c r="A6" s="66" t="s">
        <v>46</v>
      </c>
      <c r="B6" s="12"/>
      <c r="C6" s="13"/>
      <c r="D6" s="10"/>
      <c r="G6" s="3"/>
    </row>
    <row r="7" spans="1:9" x14ac:dyDescent="0.15">
      <c r="A7" s="68" t="s">
        <v>45</v>
      </c>
    </row>
    <row r="8" spans="1:9" x14ac:dyDescent="0.15">
      <c r="A8" s="67" t="s">
        <v>49</v>
      </c>
    </row>
    <row r="11" spans="1:9" ht="18.600000000000001" customHeight="1" x14ac:dyDescent="0.15">
      <c r="C11" s="10" t="s">
        <v>9</v>
      </c>
    </row>
    <row r="12" spans="1:9" ht="25.5" customHeight="1" x14ac:dyDescent="0.15">
      <c r="A12" s="11" t="s">
        <v>13</v>
      </c>
      <c r="B12" s="14"/>
      <c r="C12" s="9" t="s">
        <v>16</v>
      </c>
      <c r="D12" s="24"/>
      <c r="E12" t="s">
        <v>43</v>
      </c>
      <c r="F12" s="11"/>
      <c r="G12" s="11"/>
      <c r="H12" s="11"/>
      <c r="I12" s="11"/>
    </row>
    <row r="13" spans="1:9" ht="25.5" customHeight="1" x14ac:dyDescent="0.15">
      <c r="A13" s="11" t="s">
        <v>32</v>
      </c>
      <c r="B13" s="14"/>
      <c r="C13" s="43">
        <v>180</v>
      </c>
      <c r="D13" s="25"/>
      <c r="E13" s="28"/>
      <c r="F13" s="28"/>
      <c r="G13" s="28"/>
      <c r="H13" s="28"/>
      <c r="I13" s="28"/>
    </row>
    <row r="14" spans="1:9" ht="25.5" customHeight="1" x14ac:dyDescent="0.15">
      <c r="A14" s="11" t="s">
        <v>0</v>
      </c>
      <c r="B14" s="14"/>
      <c r="C14" s="50">
        <v>1250</v>
      </c>
      <c r="D14" s="26"/>
      <c r="E14" s="5" t="s">
        <v>39</v>
      </c>
      <c r="F14" s="5"/>
      <c r="G14" s="5"/>
      <c r="H14" s="5"/>
      <c r="I14" s="5"/>
    </row>
    <row r="15" spans="1:9" ht="25.5" customHeight="1" x14ac:dyDescent="0.15">
      <c r="A15" s="11" t="s">
        <v>1</v>
      </c>
      <c r="B15" s="11"/>
      <c r="C15" s="55">
        <v>60</v>
      </c>
      <c r="D15" s="60"/>
      <c r="E15" t="s">
        <v>50</v>
      </c>
      <c r="F15" s="5"/>
      <c r="G15" s="5"/>
      <c r="H15" s="5"/>
      <c r="I15" s="5"/>
    </row>
    <row r="16" spans="1:9" ht="25.5" customHeight="1" x14ac:dyDescent="0.15">
      <c r="A16" s="11" t="s">
        <v>40</v>
      </c>
      <c r="B16" s="14"/>
      <c r="C16" s="59">
        <v>100</v>
      </c>
      <c r="D16" s="26"/>
      <c r="E16" t="s">
        <v>41</v>
      </c>
      <c r="F16" s="5"/>
      <c r="G16" s="5"/>
      <c r="H16" s="5"/>
      <c r="I16" s="29"/>
    </row>
    <row r="17" spans="1:9" ht="25.5" customHeight="1" x14ac:dyDescent="0.15">
      <c r="A17" s="21" t="s">
        <v>11</v>
      </c>
      <c r="B17" s="14"/>
      <c r="C17" s="39">
        <f>SUM(C13:C16)</f>
        <v>1590</v>
      </c>
      <c r="D17" s="27"/>
      <c r="E17" s="30"/>
      <c r="F17" s="30"/>
      <c r="G17" s="30"/>
      <c r="H17" s="30"/>
      <c r="I17" s="30"/>
    </row>
    <row r="18" spans="1:9" x14ac:dyDescent="0.15">
      <c r="A18" s="11"/>
      <c r="B18" s="11"/>
      <c r="D18" s="4"/>
      <c r="E18" s="4"/>
      <c r="F18" s="4"/>
      <c r="G18" s="4"/>
      <c r="H18" s="4"/>
      <c r="I18" s="4"/>
    </row>
    <row r="19" spans="1:9" ht="24.75" customHeight="1" thickBot="1" x14ac:dyDescent="0.2">
      <c r="A19" s="11" t="s">
        <v>14</v>
      </c>
      <c r="B19" s="14"/>
      <c r="C19" s="9" t="s">
        <v>16</v>
      </c>
      <c r="D19" s="24"/>
      <c r="E19" s="11"/>
      <c r="F19" s="11"/>
      <c r="G19" s="11"/>
      <c r="H19" s="11"/>
      <c r="I19" s="11"/>
    </row>
    <row r="20" spans="1:9" ht="24.75" customHeight="1" thickTop="1" thickBot="1" x14ac:dyDescent="0.2">
      <c r="A20" s="18" t="s">
        <v>7</v>
      </c>
      <c r="B20" s="11"/>
      <c r="C20" s="19">
        <v>583</v>
      </c>
      <c r="D20" s="5"/>
      <c r="E20" t="s">
        <v>42</v>
      </c>
      <c r="F20" s="5"/>
      <c r="G20" s="31"/>
      <c r="H20" s="5"/>
      <c r="I20" s="31"/>
    </row>
    <row r="21" spans="1:9" ht="24.75" customHeight="1" thickTop="1" thickBot="1" x14ac:dyDescent="0.2">
      <c r="A21" s="11" t="s">
        <v>8</v>
      </c>
      <c r="B21" s="11"/>
      <c r="C21" s="19"/>
      <c r="D21" s="5"/>
      <c r="E21" s="31"/>
      <c r="F21" s="5"/>
      <c r="G21" s="31"/>
      <c r="H21" s="5"/>
      <c r="I21" s="31"/>
    </row>
    <row r="22" spans="1:9" ht="24.75" customHeight="1" thickTop="1" x14ac:dyDescent="0.15">
      <c r="A22" s="21" t="s">
        <v>12</v>
      </c>
      <c r="B22" s="14"/>
      <c r="C22" s="36">
        <f>SUM(C20:C21)</f>
        <v>583</v>
      </c>
      <c r="D22" s="27"/>
      <c r="E22" s="30"/>
      <c r="F22" s="30"/>
      <c r="G22" s="30"/>
      <c r="H22" s="30"/>
      <c r="I22" s="30"/>
    </row>
    <row r="23" spans="1:9" x14ac:dyDescent="0.15">
      <c r="A23" s="11"/>
      <c r="B23" s="11"/>
      <c r="C23" s="38"/>
      <c r="D23" s="5"/>
      <c r="E23" s="5"/>
      <c r="F23" s="5"/>
      <c r="G23" s="5"/>
      <c r="H23" s="5"/>
      <c r="I23" s="5"/>
    </row>
    <row r="24" spans="1:9" ht="24.75" customHeight="1" x14ac:dyDescent="0.15">
      <c r="A24" s="11" t="s">
        <v>30</v>
      </c>
      <c r="B24" s="14"/>
      <c r="C24" s="39">
        <f>C17-C22</f>
        <v>1007</v>
      </c>
      <c r="D24" s="27"/>
      <c r="E24" s="30"/>
      <c r="F24" s="30"/>
      <c r="G24" s="30"/>
      <c r="H24" s="30"/>
      <c r="I24" s="30"/>
    </row>
    <row r="25" spans="1:9" ht="14.25" thickBot="1" x14ac:dyDescent="0.2">
      <c r="E25" s="4"/>
      <c r="F25" s="4"/>
      <c r="G25" s="4"/>
      <c r="H25" s="4"/>
      <c r="I25" s="4"/>
    </row>
    <row r="26" spans="1:9" ht="24.75" customHeight="1" thickTop="1" thickBot="1" x14ac:dyDescent="0.2">
      <c r="A26" s="2" t="s">
        <v>10</v>
      </c>
      <c r="C26" s="20"/>
      <c r="D26" s="6"/>
      <c r="E26" s="32"/>
      <c r="F26" s="7"/>
      <c r="G26" s="32"/>
      <c r="H26" s="7"/>
      <c r="I26" s="32"/>
    </row>
    <row r="27" spans="1:9" ht="15" thickTop="1" thickBot="1" x14ac:dyDescent="0.2">
      <c r="C27" s="7"/>
      <c r="D27" s="6"/>
      <c r="E27" s="7"/>
      <c r="F27" s="7"/>
      <c r="G27" s="7"/>
      <c r="H27" s="7"/>
      <c r="I27" s="7"/>
    </row>
    <row r="28" spans="1:9" ht="24.75" customHeight="1" thickTop="1" thickBot="1" x14ac:dyDescent="0.2">
      <c r="A28" s="2" t="s">
        <v>31</v>
      </c>
      <c r="C28" s="20"/>
      <c r="D28" s="6"/>
      <c r="E28" s="32"/>
      <c r="F28" s="7"/>
      <c r="G28" s="32"/>
      <c r="H28" s="7"/>
      <c r="I28" s="32"/>
    </row>
    <row r="29" spans="1:9" ht="15" thickTop="1" thickBot="1" x14ac:dyDescent="0.2">
      <c r="A29" s="2" t="s">
        <v>48</v>
      </c>
      <c r="C29" s="1">
        <f>C26*C28</f>
        <v>0</v>
      </c>
      <c r="D29" s="1"/>
      <c r="E29" s="5"/>
      <c r="F29" s="5"/>
      <c r="G29" s="5"/>
      <c r="H29" s="5"/>
      <c r="I29" s="5"/>
    </row>
    <row r="30" spans="1:9" ht="24.75" customHeight="1" thickBot="1" x14ac:dyDescent="0.2">
      <c r="A30" s="2" t="s">
        <v>2</v>
      </c>
      <c r="C30" s="40">
        <f>C26*C28*C24</f>
        <v>0</v>
      </c>
      <c r="D30" s="17"/>
      <c r="E30" s="30"/>
      <c r="F30" s="30"/>
      <c r="G30" s="30"/>
      <c r="H30" s="30"/>
      <c r="I30" s="30"/>
    </row>
    <row r="31" spans="1:9" ht="14.25" thickBot="1" x14ac:dyDescent="0.2">
      <c r="C31" s="38"/>
      <c r="D31" s="1"/>
      <c r="E31" s="5"/>
      <c r="F31" s="5"/>
      <c r="G31" s="5"/>
      <c r="H31" s="4"/>
      <c r="I31" s="4"/>
    </row>
    <row r="32" spans="1:9" ht="24.75" customHeight="1" thickBot="1" x14ac:dyDescent="0.2">
      <c r="A32" s="2" t="s">
        <v>4</v>
      </c>
      <c r="C32" s="42">
        <f>C30+E30+G30+I30</f>
        <v>0</v>
      </c>
      <c r="D32" s="1"/>
      <c r="E32" s="5"/>
      <c r="F32" s="5"/>
      <c r="G32" s="5"/>
      <c r="H32" s="4"/>
      <c r="I32" s="4"/>
    </row>
    <row r="33" spans="1:9" ht="14.25" thickBot="1" x14ac:dyDescent="0.2">
      <c r="C33" s="38"/>
      <c r="D33" s="1"/>
      <c r="E33" s="5"/>
      <c r="F33" s="5"/>
      <c r="G33" s="5"/>
      <c r="H33" s="4"/>
      <c r="I33" s="4"/>
    </row>
    <row r="34" spans="1:9" ht="33.75" customHeight="1" thickTop="1" thickBot="1" x14ac:dyDescent="0.2">
      <c r="A34" s="2" t="s">
        <v>3</v>
      </c>
      <c r="C34" s="19">
        <v>120000</v>
      </c>
      <c r="D34" s="1"/>
      <c r="E34" t="s">
        <v>42</v>
      </c>
      <c r="F34" s="5"/>
      <c r="G34" s="5"/>
      <c r="H34" s="4"/>
      <c r="I34" s="4"/>
    </row>
    <row r="35" spans="1:9" ht="15" thickTop="1" thickBot="1" x14ac:dyDescent="0.2">
      <c r="E35" s="4"/>
      <c r="F35" s="4"/>
      <c r="G35" s="4"/>
      <c r="H35" s="4"/>
      <c r="I35" s="4"/>
    </row>
    <row r="36" spans="1:9" ht="35.25" customHeight="1" thickBot="1" x14ac:dyDescent="0.2">
      <c r="A36" s="22" t="s">
        <v>15</v>
      </c>
      <c r="C36" s="15" t="e">
        <f>C34/C32</f>
        <v>#DIV/0!</v>
      </c>
      <c r="D36" s="8" t="s">
        <v>6</v>
      </c>
      <c r="E36" s="4"/>
      <c r="F36" s="4"/>
      <c r="G36" s="4"/>
      <c r="H36" s="4"/>
      <c r="I36" s="4"/>
    </row>
  </sheetData>
  <mergeCells count="1">
    <mergeCell ref="A1:I1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6"/>
  <sheetViews>
    <sheetView topLeftCell="A4" zoomScale="87" zoomScaleNormal="87" workbookViewId="0">
      <selection activeCell="L21" sqref="L21"/>
    </sheetView>
  </sheetViews>
  <sheetFormatPr defaultRowHeight="13.5" x14ac:dyDescent="0.15"/>
  <cols>
    <col min="1" max="1" width="30.625" style="2" customWidth="1"/>
    <col min="2" max="2" width="5.625" style="2" customWidth="1"/>
    <col min="3" max="3" width="19.625" customWidth="1"/>
    <col min="4" max="4" width="4.125" customWidth="1"/>
    <col min="5" max="5" width="11.625" customWidth="1"/>
    <col min="6" max="6" width="3.625" customWidth="1"/>
    <col min="7" max="7" width="12.25" customWidth="1"/>
    <col min="8" max="8" width="4.125" customWidth="1"/>
    <col min="9" max="9" width="11.625" customWidth="1"/>
  </cols>
  <sheetData>
    <row r="1" spans="1:9" ht="51" customHeight="1" x14ac:dyDescent="0.15">
      <c r="A1" s="69" t="s">
        <v>17</v>
      </c>
      <c r="B1" s="69"/>
      <c r="C1" s="69"/>
      <c r="D1" s="69"/>
      <c r="E1" s="69"/>
      <c r="F1" s="69"/>
      <c r="G1" s="69"/>
      <c r="H1" s="69"/>
      <c r="I1" s="69"/>
    </row>
    <row r="2" spans="1:9" ht="25.5" customHeight="1" x14ac:dyDescent="0.15">
      <c r="A2" s="16"/>
      <c r="B2" s="16"/>
      <c r="C2" s="16"/>
      <c r="D2" s="16"/>
      <c r="E2" s="16"/>
      <c r="F2" s="16"/>
      <c r="G2" s="16"/>
    </row>
    <row r="3" spans="1:9" ht="39" customHeight="1" x14ac:dyDescent="0.15">
      <c r="A3" s="13"/>
      <c r="B3" s="12"/>
      <c r="C3" s="13" t="s">
        <v>5</v>
      </c>
      <c r="G3" s="3"/>
    </row>
    <row r="4" spans="1:9" ht="18.600000000000001" customHeight="1" x14ac:dyDescent="0.15">
      <c r="A4" s="13"/>
      <c r="B4" s="12"/>
      <c r="C4" s="13"/>
      <c r="D4" s="10"/>
      <c r="G4" s="3"/>
    </row>
    <row r="5" spans="1:9" ht="13.15" customHeight="1" x14ac:dyDescent="0.15">
      <c r="A5" s="65" t="s">
        <v>44</v>
      </c>
      <c r="B5" s="12"/>
      <c r="C5" s="13"/>
      <c r="D5" s="10"/>
      <c r="G5" s="3"/>
    </row>
    <row r="6" spans="1:9" ht="13.15" customHeight="1" x14ac:dyDescent="0.15">
      <c r="A6" s="66" t="s">
        <v>46</v>
      </c>
      <c r="B6" s="12"/>
      <c r="C6" s="13"/>
      <c r="D6" s="10"/>
      <c r="G6" s="3"/>
    </row>
    <row r="7" spans="1:9" x14ac:dyDescent="0.15">
      <c r="A7" s="68" t="s">
        <v>45</v>
      </c>
    </row>
    <row r="8" spans="1:9" x14ac:dyDescent="0.15">
      <c r="A8" s="67" t="s">
        <v>49</v>
      </c>
    </row>
    <row r="11" spans="1:9" ht="18.600000000000001" customHeight="1" x14ac:dyDescent="0.15">
      <c r="C11" s="10" t="s">
        <v>9</v>
      </c>
    </row>
    <row r="12" spans="1:9" ht="25.5" customHeight="1" x14ac:dyDescent="0.15">
      <c r="A12" s="11" t="s">
        <v>13</v>
      </c>
      <c r="B12" s="14"/>
      <c r="C12" s="9" t="s">
        <v>16</v>
      </c>
      <c r="D12" s="24"/>
      <c r="E12" t="s">
        <v>43</v>
      </c>
      <c r="F12" s="11"/>
      <c r="G12" s="11"/>
      <c r="H12" s="11"/>
      <c r="I12" s="11"/>
    </row>
    <row r="13" spans="1:9" ht="25.5" customHeight="1" x14ac:dyDescent="0.15">
      <c r="A13" s="11" t="s">
        <v>32</v>
      </c>
      <c r="B13" s="14"/>
      <c r="C13" s="43">
        <v>180</v>
      </c>
      <c r="D13" s="25"/>
      <c r="E13" s="28"/>
      <c r="F13" s="28"/>
      <c r="G13" s="28"/>
      <c r="H13" s="28"/>
      <c r="I13" s="28"/>
    </row>
    <row r="14" spans="1:9" ht="25.5" customHeight="1" x14ac:dyDescent="0.15">
      <c r="A14" s="11" t="s">
        <v>0</v>
      </c>
      <c r="B14" s="14"/>
      <c r="C14" s="50">
        <v>1250</v>
      </c>
      <c r="D14" s="26"/>
      <c r="E14" s="5" t="s">
        <v>39</v>
      </c>
      <c r="F14" s="5"/>
      <c r="G14" s="5"/>
      <c r="H14" s="5"/>
      <c r="I14" s="5"/>
    </row>
    <row r="15" spans="1:9" ht="25.5" customHeight="1" x14ac:dyDescent="0.15">
      <c r="A15" s="11" t="s">
        <v>1</v>
      </c>
      <c r="B15" s="11"/>
      <c r="C15" s="54">
        <v>60</v>
      </c>
      <c r="D15" s="5"/>
      <c r="E15" t="s">
        <v>50</v>
      </c>
      <c r="F15" s="5"/>
      <c r="G15" s="5"/>
      <c r="H15" s="5"/>
      <c r="I15" s="5"/>
    </row>
    <row r="16" spans="1:9" ht="25.5" customHeight="1" x14ac:dyDescent="0.15">
      <c r="A16" s="11" t="s">
        <v>40</v>
      </c>
      <c r="B16" s="14"/>
      <c r="C16" s="59">
        <v>100</v>
      </c>
      <c r="D16" s="26"/>
      <c r="E16" t="s">
        <v>41</v>
      </c>
      <c r="F16" s="5"/>
      <c r="G16" s="5"/>
      <c r="H16" s="5"/>
      <c r="I16" s="29"/>
    </row>
    <row r="17" spans="1:9" ht="25.5" customHeight="1" x14ac:dyDescent="0.15">
      <c r="A17" s="21" t="s">
        <v>11</v>
      </c>
      <c r="B17" s="14"/>
      <c r="C17" s="39">
        <f>SUM(C13:C16)</f>
        <v>1590</v>
      </c>
      <c r="D17" s="27"/>
      <c r="E17" s="30"/>
      <c r="F17" s="30"/>
      <c r="G17" s="30"/>
      <c r="H17" s="30"/>
      <c r="I17" s="30"/>
    </row>
    <row r="18" spans="1:9" x14ac:dyDescent="0.15">
      <c r="A18" s="11"/>
      <c r="B18" s="11"/>
      <c r="D18" s="4"/>
      <c r="E18" s="4"/>
      <c r="F18" s="4"/>
      <c r="G18" s="4"/>
      <c r="H18" s="4"/>
      <c r="I18" s="4"/>
    </row>
    <row r="19" spans="1:9" ht="24.75" customHeight="1" thickBot="1" x14ac:dyDescent="0.2">
      <c r="A19" s="11" t="s">
        <v>14</v>
      </c>
      <c r="B19" s="14"/>
      <c r="C19" s="9" t="s">
        <v>16</v>
      </c>
      <c r="D19" s="24"/>
      <c r="E19" s="11"/>
      <c r="F19" s="11"/>
      <c r="G19" s="11"/>
      <c r="H19" s="11"/>
      <c r="I19" s="11"/>
    </row>
    <row r="20" spans="1:9" ht="24.75" customHeight="1" thickTop="1" thickBot="1" x14ac:dyDescent="0.2">
      <c r="A20" s="18" t="s">
        <v>7</v>
      </c>
      <c r="B20" s="11"/>
      <c r="C20" s="19">
        <v>583</v>
      </c>
      <c r="D20" s="5"/>
      <c r="E20" t="s">
        <v>42</v>
      </c>
      <c r="F20" s="5"/>
      <c r="G20" s="31"/>
      <c r="H20" s="5"/>
      <c r="I20" s="31"/>
    </row>
    <row r="21" spans="1:9" ht="24.75" customHeight="1" thickTop="1" thickBot="1" x14ac:dyDescent="0.2">
      <c r="A21" s="11" t="s">
        <v>8</v>
      </c>
      <c r="B21" s="11"/>
      <c r="C21" s="19"/>
      <c r="D21" s="5"/>
      <c r="E21" s="31"/>
      <c r="F21" s="5"/>
      <c r="G21" s="31"/>
      <c r="H21" s="5"/>
      <c r="I21" s="31"/>
    </row>
    <row r="22" spans="1:9" ht="24.75" customHeight="1" thickTop="1" x14ac:dyDescent="0.15">
      <c r="A22" s="21" t="s">
        <v>12</v>
      </c>
      <c r="B22" s="14"/>
      <c r="C22" s="36">
        <f>SUM(C20:C21)</f>
        <v>583</v>
      </c>
      <c r="D22" s="27"/>
      <c r="E22" s="30"/>
      <c r="F22" s="30"/>
      <c r="G22" s="30"/>
      <c r="H22" s="30"/>
      <c r="I22" s="30"/>
    </row>
    <row r="23" spans="1:9" x14ac:dyDescent="0.15">
      <c r="A23" s="11"/>
      <c r="B23" s="11"/>
      <c r="C23" s="38"/>
      <c r="D23" s="5"/>
      <c r="E23" s="5"/>
      <c r="F23" s="5"/>
      <c r="G23" s="5"/>
      <c r="H23" s="5"/>
      <c r="I23" s="5"/>
    </row>
    <row r="24" spans="1:9" ht="24.75" customHeight="1" x14ac:dyDescent="0.15">
      <c r="A24" s="11" t="s">
        <v>30</v>
      </c>
      <c r="B24" s="14"/>
      <c r="C24" s="39">
        <f>C17-C22</f>
        <v>1007</v>
      </c>
      <c r="D24" s="27"/>
      <c r="E24" s="30"/>
      <c r="F24" s="30"/>
      <c r="G24" s="30"/>
      <c r="H24" s="30"/>
      <c r="I24" s="30"/>
    </row>
    <row r="25" spans="1:9" ht="14.25" thickBot="1" x14ac:dyDescent="0.2">
      <c r="E25" s="4"/>
      <c r="F25" s="4"/>
      <c r="G25" s="4"/>
      <c r="H25" s="4"/>
      <c r="I25" s="4"/>
    </row>
    <row r="26" spans="1:9" ht="24.75" customHeight="1" thickTop="1" thickBot="1" x14ac:dyDescent="0.2">
      <c r="A26" s="2" t="s">
        <v>10</v>
      </c>
      <c r="C26" s="20"/>
      <c r="D26" s="6"/>
      <c r="E26" s="32"/>
      <c r="F26" s="7"/>
      <c r="G26" s="32"/>
      <c r="H26" s="7"/>
      <c r="I26" s="32"/>
    </row>
    <row r="27" spans="1:9" ht="15" thickTop="1" thickBot="1" x14ac:dyDescent="0.2">
      <c r="C27" s="7"/>
      <c r="D27" s="6"/>
      <c r="E27" s="7"/>
      <c r="F27" s="7"/>
      <c r="G27" s="7"/>
      <c r="H27" s="7"/>
      <c r="I27" s="7"/>
    </row>
    <row r="28" spans="1:9" ht="24.75" customHeight="1" thickTop="1" thickBot="1" x14ac:dyDescent="0.2">
      <c r="A28" s="2" t="s">
        <v>31</v>
      </c>
      <c r="C28" s="20"/>
      <c r="D28" s="6"/>
      <c r="E28" s="32"/>
      <c r="F28" s="7"/>
      <c r="G28" s="32"/>
      <c r="H28" s="7"/>
      <c r="I28" s="32"/>
    </row>
    <row r="29" spans="1:9" ht="15" thickTop="1" thickBot="1" x14ac:dyDescent="0.2">
      <c r="A29" s="2" t="s">
        <v>48</v>
      </c>
      <c r="C29" s="1">
        <f>C26*C28</f>
        <v>0</v>
      </c>
      <c r="D29" s="1"/>
      <c r="E29" s="5"/>
      <c r="F29" s="5"/>
      <c r="G29" s="5"/>
      <c r="H29" s="5"/>
      <c r="I29" s="5"/>
    </row>
    <row r="30" spans="1:9" ht="24.75" customHeight="1" thickBot="1" x14ac:dyDescent="0.2">
      <c r="A30" s="2" t="s">
        <v>2</v>
      </c>
      <c r="C30" s="40">
        <f>C26*C28*C24</f>
        <v>0</v>
      </c>
      <c r="D30" s="17"/>
      <c r="E30" s="30"/>
      <c r="F30" s="30"/>
      <c r="G30" s="30"/>
      <c r="H30" s="30"/>
      <c r="I30" s="30"/>
    </row>
    <row r="31" spans="1:9" ht="14.25" thickBot="1" x14ac:dyDescent="0.2">
      <c r="C31" s="38"/>
      <c r="D31" s="1"/>
      <c r="E31" s="5"/>
      <c r="F31" s="5"/>
      <c r="G31" s="5"/>
      <c r="H31" s="4"/>
      <c r="I31" s="4"/>
    </row>
    <row r="32" spans="1:9" ht="24.75" customHeight="1" thickBot="1" x14ac:dyDescent="0.2">
      <c r="A32" s="2" t="s">
        <v>4</v>
      </c>
      <c r="C32" s="42">
        <f>C30+E30+G30+I30</f>
        <v>0</v>
      </c>
      <c r="D32" s="1"/>
      <c r="E32" s="5"/>
      <c r="F32" s="5"/>
      <c r="G32" s="5"/>
      <c r="H32" s="4"/>
      <c r="I32" s="4"/>
    </row>
    <row r="33" spans="1:9" ht="14.25" thickBot="1" x14ac:dyDescent="0.2">
      <c r="C33" s="38"/>
      <c r="D33" s="1"/>
      <c r="E33" s="5"/>
      <c r="F33" s="5"/>
      <c r="G33" s="5"/>
      <c r="H33" s="4"/>
      <c r="I33" s="4"/>
    </row>
    <row r="34" spans="1:9" ht="33.75" customHeight="1" thickTop="1" thickBot="1" x14ac:dyDescent="0.2">
      <c r="A34" s="2" t="s">
        <v>3</v>
      </c>
      <c r="C34" s="19">
        <v>180000</v>
      </c>
      <c r="D34" s="1"/>
      <c r="E34" t="s">
        <v>42</v>
      </c>
      <c r="F34" s="5"/>
      <c r="G34" s="5"/>
      <c r="H34" s="4"/>
      <c r="I34" s="4"/>
    </row>
    <row r="35" spans="1:9" ht="15" thickTop="1" thickBot="1" x14ac:dyDescent="0.2">
      <c r="E35" s="4"/>
      <c r="F35" s="4"/>
      <c r="G35" s="4"/>
      <c r="H35" s="4"/>
      <c r="I35" s="4"/>
    </row>
    <row r="36" spans="1:9" ht="35.25" customHeight="1" thickBot="1" x14ac:dyDescent="0.2">
      <c r="A36" s="22" t="s">
        <v>15</v>
      </c>
      <c r="C36" s="15" t="e">
        <f>C34/C32</f>
        <v>#DIV/0!</v>
      </c>
      <c r="D36" s="8" t="s">
        <v>6</v>
      </c>
      <c r="E36" s="4"/>
      <c r="F36" s="4"/>
      <c r="G36" s="4"/>
      <c r="H36" s="4"/>
      <c r="I36" s="4"/>
    </row>
  </sheetData>
  <mergeCells count="1">
    <mergeCell ref="A1:I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b101</vt:lpstr>
      <vt:lpstr>h232</vt:lpstr>
      <vt:lpstr>コアグチェックXS</vt:lpstr>
      <vt:lpstr>コアグチェックProII</vt:lpstr>
    </vt:vector>
  </TitlesOfParts>
  <Company>F. Hoffmann-La Roche,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Okamura, Shinichi {DCYJ~Kantokoushinetu}</dc:creator>
  <cp:lastModifiedBy>Nomura, Saeko {DYJB~TOKYO}</cp:lastModifiedBy>
  <cp:lastPrinted>2013-04-10T18:31:33Z</cp:lastPrinted>
  <dcterms:created xsi:type="dcterms:W3CDTF">2013-04-10T17:51:54Z</dcterms:created>
  <dcterms:modified xsi:type="dcterms:W3CDTF">2025-01-15T02:21:43Z</dcterms:modified>
</cp:coreProperties>
</file>